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19" sheetId="1" r:id="rId1"/>
  </sheets>
  <definedNames>
    <definedName name="_xlnm._FilterDatabase" localSheetId="0" hidden="1">'19'!$A$19:$P$20</definedName>
    <definedName name="Z_18E7436C_2706_42D5_8E31_DD8A5D3A587B_.wvu.PrintArea" localSheetId="0" hidden="1">'19'!$A$1:$M$76</definedName>
    <definedName name="Z_18E7436C_2706_42D5_8E31_DD8A5D3A587B_.wvu.Rows" localSheetId="0" hidden="1">'19'!$27:$27,'19'!$29:$29,'19'!$36:$36,'19'!$43:$47,'19'!$50:$52,'19'!$54:$54,'19'!$65:$65,'19'!$68:$68</definedName>
    <definedName name="Z_459AA59A_EB4C_43A9_BA7A_AD2ADFF0B44A_.wvu.PrintArea" localSheetId="0" hidden="1">'19'!$A$1:$M$76</definedName>
    <definedName name="Z_5AA08CCB_DF78_43DA_A9D2_4F6A438C9C41_.wvu.PrintArea" localSheetId="0" hidden="1">'19'!$A$1:$M$76</definedName>
    <definedName name="Z_8F342FE0_0548_48D9_BBC2_937346F78134_.wvu.PrintArea" localSheetId="0" hidden="1">'19'!$A$1:$M$76</definedName>
    <definedName name="Z_8F342FE0_0548_48D9_BBC2_937346F78134_.wvu.Rows" localSheetId="0" hidden="1">'19'!$27:$27,'19'!$29:$29,'19'!$36:$36,'19'!$43:$47,'19'!$50:$52,'19'!$65:$65,'19'!$68:$68</definedName>
    <definedName name="Z_B8F1BAA4_C314_4A5F_A6A3_15FCEEC9F8BC_.wvu.PrintArea" localSheetId="0" hidden="1">'19'!$A$1:$M$76</definedName>
    <definedName name="Z_B8F1BAA4_C314_4A5F_A6A3_15FCEEC9F8BC_.wvu.Rows" localSheetId="0" hidden="1">'19'!$27:$27,'19'!$29:$29,'19'!$36:$36,'19'!$43:$45,'19'!$47:$47,'19'!$50:$52,'19'!$54:$55,'19'!$65:$65,'19'!$68:$68</definedName>
    <definedName name="Z_F8E911C9_E28C_4C68_A8FE_DB3775A63A5D_.wvu.PrintArea" localSheetId="0" hidden="1">'19'!$A$1:$M$76</definedName>
    <definedName name="Z_F8E911C9_E28C_4C68_A8FE_DB3775A63A5D_.wvu.Rows" localSheetId="0" hidden="1">'19'!$27:$27,'19'!$29:$29,'19'!$36:$36,'19'!$43:$47,'19'!$50:$52,'19'!$65:$65,'19'!$68:$68</definedName>
    <definedName name="_xlnm.Print_Area" localSheetId="0">'19'!$A$1:$M$76</definedName>
  </definedNames>
  <calcPr calcId="145621"/>
</workbook>
</file>

<file path=xl/calcChain.xml><?xml version="1.0" encoding="utf-8"?>
<calcChain xmlns="http://schemas.openxmlformats.org/spreadsheetml/2006/main">
  <c r="E72" i="1" l="1"/>
  <c r="I71" i="1"/>
  <c r="H71" i="1"/>
  <c r="G71" i="1"/>
  <c r="F71" i="1"/>
  <c r="J71" i="1" s="1"/>
  <c r="D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I56" i="1"/>
  <c r="H56" i="1"/>
  <c r="G56" i="1"/>
  <c r="F56" i="1"/>
  <c r="D56" i="1"/>
  <c r="J55" i="1"/>
  <c r="J54" i="1"/>
  <c r="J53" i="1"/>
  <c r="J52" i="1"/>
  <c r="J51" i="1"/>
  <c r="J50" i="1"/>
  <c r="J49" i="1"/>
  <c r="J48" i="1"/>
  <c r="J47" i="1"/>
  <c r="J46" i="1"/>
  <c r="J56" i="1" s="1"/>
  <c r="J45" i="1"/>
  <c r="J44" i="1"/>
  <c r="J43" i="1"/>
  <c r="I41" i="1"/>
  <c r="H41" i="1"/>
  <c r="G41" i="1"/>
  <c r="F41" i="1"/>
  <c r="D41" i="1"/>
  <c r="J40" i="1"/>
  <c r="J39" i="1"/>
  <c r="J38" i="1"/>
  <c r="J37" i="1"/>
  <c r="J36" i="1"/>
  <c r="J35" i="1"/>
  <c r="J34" i="1"/>
  <c r="J33" i="1"/>
  <c r="J32" i="1"/>
  <c r="J41" i="1" s="1"/>
  <c r="I30" i="1"/>
  <c r="H30" i="1"/>
  <c r="H72" i="1" s="1"/>
  <c r="G30" i="1"/>
  <c r="G72" i="1" s="1"/>
  <c r="F30" i="1"/>
  <c r="F72" i="1" s="1"/>
  <c r="D30" i="1"/>
  <c r="D72" i="1" s="1"/>
  <c r="H12" i="1" s="1"/>
  <c r="J29" i="1"/>
  <c r="J28" i="1"/>
  <c r="E27" i="1"/>
  <c r="J26" i="1"/>
  <c r="J30" i="1" s="1"/>
  <c r="I72" i="1" l="1"/>
  <c r="J72" i="1" s="1"/>
</calcChain>
</file>

<file path=xl/sharedStrings.xml><?xml version="1.0" encoding="utf-8"?>
<sst xmlns="http://schemas.openxmlformats.org/spreadsheetml/2006/main" count="81" uniqueCount="76">
  <si>
    <t>Унифицированная форма № Т-3
Утверждена Постановлением Госкомстата России
от 05.01.2004 № 1</t>
  </si>
  <si>
    <t>К О Д Ы</t>
  </si>
  <si>
    <t>Форма по ОКУД</t>
  </si>
  <si>
    <t>0301017</t>
  </si>
  <si>
    <t>МАДОУ "Детский сад № 19 комбинированного вида с татарским языком воспитания и обучения" Ново-Савиновского района г.Казани</t>
  </si>
  <si>
    <t>по ОКПО</t>
  </si>
  <si>
    <t>48683563</t>
  </si>
  <si>
    <t>( наименование организации )</t>
  </si>
  <si>
    <t>УТВЕРЖДЕНО</t>
  </si>
  <si>
    <t xml:space="preserve">Штат в количестве </t>
  </si>
  <si>
    <t>ШТАТНОЕ РАСПИСАНИЕ</t>
  </si>
  <si>
    <t>Номер документа</t>
  </si>
  <si>
    <t>на период с 01 Сентября 2025 Г.</t>
  </si>
  <si>
    <t>Структурное подразделение</t>
  </si>
  <si>
    <t>Должность (специальность, профессия)</t>
  </si>
  <si>
    <t>Кол-во штатных единиц</t>
  </si>
  <si>
    <t>Тарифная ставка (оклад) и пр., руб.</t>
  </si>
  <si>
    <t>ФОТ по ставкам (окладам)</t>
  </si>
  <si>
    <t>Надбавки, руб.</t>
  </si>
  <si>
    <t xml:space="preserve">Всего в месяц, руб.
(гр.5 + гр.6 + гр.7 + гр.8) </t>
  </si>
  <si>
    <t>Примечание</t>
  </si>
  <si>
    <t>Стимулирующие выплаты</t>
  </si>
  <si>
    <t>Компенсационные выплаты</t>
  </si>
  <si>
    <t>Иные выплаты</t>
  </si>
  <si>
    <t>наименов.</t>
  </si>
  <si>
    <t>Административный персонал</t>
  </si>
  <si>
    <t>Заведующий</t>
  </si>
  <si>
    <t>Заместитель заведующего</t>
  </si>
  <si>
    <t>Заместитель заведующего по хозяйственной деятельности</t>
  </si>
  <si>
    <t>Заместитель заведующего по общим вопросам</t>
  </si>
  <si>
    <t>Итого</t>
  </si>
  <si>
    <t>Педагогический персонал</t>
  </si>
  <si>
    <t>Воспитатель</t>
  </si>
  <si>
    <t>Старший воспитатель</t>
  </si>
  <si>
    <t>Учитель-дефектолог</t>
  </si>
  <si>
    <t>Учитель-логопед</t>
  </si>
  <si>
    <t>Педагог дополнительного образования</t>
  </si>
  <si>
    <t>Педагог-психолог</t>
  </si>
  <si>
    <t>Музыкальный руководитель</t>
  </si>
  <si>
    <t>Тьютор</t>
  </si>
  <si>
    <t>Инструктор по физкультуре (плаванию)</t>
  </si>
  <si>
    <t>Учебно-вспомогательный персонал</t>
  </si>
  <si>
    <t>Заведующий хозяйством</t>
  </si>
  <si>
    <t>Бухгалтер</t>
  </si>
  <si>
    <t>Кассир</t>
  </si>
  <si>
    <t>Делопроизводитель</t>
  </si>
  <si>
    <t>Врач</t>
  </si>
  <si>
    <t>Старшая медицинская сестра</t>
  </si>
  <si>
    <t>Медицинская сестра ( в т.ч. бассейна)</t>
  </si>
  <si>
    <t>Медицинская сестра по массажу</t>
  </si>
  <si>
    <t>Специалист по обслуживанию ЭВТ (техник, ниженер, оператор)</t>
  </si>
  <si>
    <t>Инструктор  ЛФК</t>
  </si>
  <si>
    <t>Младший воспитатель</t>
  </si>
  <si>
    <t>Калькулятор</t>
  </si>
  <si>
    <t>Обслуживающий персонал</t>
  </si>
  <si>
    <t>Шеф-повар</t>
  </si>
  <si>
    <t>Повар</t>
  </si>
  <si>
    <t>23320; 23660; 23840</t>
  </si>
  <si>
    <t>Кладовщик</t>
  </si>
  <si>
    <t>Кастелянша</t>
  </si>
  <si>
    <t>Машинист по стирке белья</t>
  </si>
  <si>
    <t>Подсобный рабочий</t>
  </si>
  <si>
    <t xml:space="preserve">Рабочий  по комплексному обслуживанию зданий, сооружений и оборудовани (слесарь, сантехник, плотник, электрик и тд.) </t>
  </si>
  <si>
    <t>23320; 23660</t>
  </si>
  <si>
    <t>Электрик</t>
  </si>
  <si>
    <t>Дворник</t>
  </si>
  <si>
    <t>Уборщик служебных помещений</t>
  </si>
  <si>
    <t>Вахтер</t>
  </si>
  <si>
    <t>Сторож</t>
  </si>
  <si>
    <t>Оператор хлораторной установки</t>
  </si>
  <si>
    <t>Заведующая МАДОУ</t>
  </si>
  <si>
    <t>/Воскобойникова М.А.</t>
  </si>
  <si>
    <t>/</t>
  </si>
  <si>
    <t>( подпись )</t>
  </si>
  <si>
    <t>( расшифровка подписи )</t>
  </si>
  <si>
    <t>Приказом организации от 01 сентября  2025 г. № 47-О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</si>
</sst>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3" x14ac:knownFonts="1">
    <font>
      <sz val="11"/>
      <color theme="1"/>
      <name val="Calibri"/>
      <family val="2"/>
      <charset val="204"/>
      <scheme val="minor"/>
    </font>
    <font>
      <sz val="7"/>
      <name val="Tahoma"/>
      <family val="2"/>
      <charset val="204"/>
    </font>
    <font>
      <sz val="8"/>
      <name val="Tahoma"/>
      <family val="2"/>
      <charset val="204"/>
    </font>
    <font>
      <b/>
      <sz val="9"/>
      <name val="Tahoma"/>
      <family val="2"/>
      <charset val="204"/>
    </font>
    <font>
      <b/>
      <sz val="10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b/>
      <sz val="8"/>
      <name val="Tahoma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3">
    <xf numFmtId="0" fontId="0" fillId="0" borderId="0"/>
    <xf numFmtId="0" fontId="2" fillId="0" borderId="15">
      <alignment vertical="center" wrapText="1"/>
    </xf>
    <xf numFmtId="0" fontId="9" fillId="0" borderId="0"/>
    <xf numFmtId="0" fontId="2" fillId="0" borderId="15">
      <alignment vertical="center" wrapText="1"/>
    </xf>
    <xf numFmtId="0" fontId="2" fillId="0" borderId="15">
      <alignment vertical="center" wrapText="1"/>
    </xf>
    <xf numFmtId="0" fontId="2" fillId="0" borderId="15">
      <alignment vertical="center" wrapText="1"/>
    </xf>
    <xf numFmtId="0" fontId="2" fillId="0" borderId="15">
      <alignment vertical="center" wrapText="1"/>
    </xf>
    <xf numFmtId="0" fontId="2" fillId="0" borderId="15">
      <alignment vertical="center" wrapText="1"/>
    </xf>
    <xf numFmtId="0" fontId="2" fillId="0" borderId="15">
      <alignment vertical="center" wrapText="1"/>
    </xf>
    <xf numFmtId="0" fontId="2" fillId="0" borderId="15">
      <alignment vertical="center" wrapText="1"/>
    </xf>
    <xf numFmtId="0" fontId="12" fillId="0" borderId="0"/>
    <xf numFmtId="0" fontId="9" fillId="0" borderId="0"/>
    <xf numFmtId="0" fontId="9" fillId="0" borderId="0"/>
  </cellStyleXfs>
  <cellXfs count="110">
    <xf numFmtId="0" fontId="0" fillId="0" borderId="0" xfId="0"/>
    <xf numFmtId="0" fontId="0" fillId="0" borderId="0" xfId="0" applyBorder="1"/>
    <xf numFmtId="0" fontId="0" fillId="0" borderId="0" xfId="0" applyAlignment="1"/>
    <xf numFmtId="0" fontId="0" fillId="0" borderId="3" xfId="0" applyBorder="1" applyAlignment="1">
      <alignment horizontal="right"/>
    </xf>
    <xf numFmtId="0" fontId="0" fillId="0" borderId="0" xfId="0" applyBorder="1" applyAlignment="1">
      <alignment horizontal="center" wrapText="1"/>
    </xf>
    <xf numFmtId="0" fontId="0" fillId="0" borderId="0" xfId="0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2" fillId="0" borderId="11" xfId="0" applyFont="1" applyBorder="1" applyAlignment="1">
      <alignment horizontal="center" vertical="center" wrapText="1"/>
    </xf>
    <xf numFmtId="0" fontId="0" fillId="0" borderId="11" xfId="0" applyBorder="1"/>
    <xf numFmtId="0" fontId="3" fillId="0" borderId="0" xfId="0" applyFont="1" applyAlignment="1"/>
    <xf numFmtId="0" fontId="3" fillId="0" borderId="0" xfId="0" applyFont="1" applyBorder="1" applyAlignment="1"/>
    <xf numFmtId="0" fontId="0" fillId="0" borderId="11" xfId="0" applyBorder="1" applyAlignment="1"/>
    <xf numFmtId="14" fontId="0" fillId="0" borderId="1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wrapText="1"/>
    </xf>
    <xf numFmtId="4" fontId="6" fillId="0" borderId="15" xfId="0" applyNumberFormat="1" applyFont="1" applyBorder="1" applyAlignment="1">
      <alignment horizontal="center" vertical="center" wrapText="1"/>
    </xf>
    <xf numFmtId="4" fontId="2" fillId="0" borderId="23" xfId="1" applyNumberFormat="1" applyFont="1" applyBorder="1" applyAlignment="1" applyProtection="1">
      <alignment vertical="center" wrapText="1"/>
    </xf>
    <xf numFmtId="4" fontId="6" fillId="0" borderId="15" xfId="0" applyNumberFormat="1" applyFont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/>
    </xf>
    <xf numFmtId="4" fontId="2" fillId="2" borderId="23" xfId="1" applyNumberFormat="1" applyFont="1" applyFill="1" applyBorder="1" applyAlignment="1" applyProtection="1">
      <alignment vertical="center" wrapText="1"/>
    </xf>
    <xf numFmtId="0" fontId="6" fillId="0" borderId="10" xfId="0" applyFont="1" applyBorder="1" applyAlignment="1">
      <alignment horizontal="left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0" fillId="0" borderId="0" xfId="0" applyNumberFormat="1"/>
    <xf numFmtId="4" fontId="6" fillId="0" borderId="10" xfId="0" applyNumberFormat="1" applyFont="1" applyBorder="1" applyAlignment="1">
      <alignment horizontal="right" vertical="center" wrapText="1"/>
    </xf>
    <xf numFmtId="4" fontId="10" fillId="0" borderId="15" xfId="2" applyNumberFormat="1" applyFont="1" applyBorder="1"/>
    <xf numFmtId="4" fontId="10" fillId="0" borderId="0" xfId="2" applyNumberFormat="1" applyFont="1"/>
    <xf numFmtId="4" fontId="6" fillId="2" borderId="24" xfId="1" applyNumberFormat="1" applyFont="1" applyFill="1" applyBorder="1" applyAlignment="1" applyProtection="1">
      <alignment vertical="center" wrapText="1"/>
    </xf>
    <xf numFmtId="4" fontId="6" fillId="2" borderId="25" xfId="1" applyNumberFormat="1" applyFont="1" applyFill="1" applyBorder="1" applyAlignment="1" applyProtection="1">
      <alignment vertical="center" wrapText="1"/>
    </xf>
    <xf numFmtId="4" fontId="6" fillId="0" borderId="23" xfId="1" applyNumberFormat="1" applyFont="1" applyBorder="1" applyAlignment="1" applyProtection="1">
      <alignment vertical="center" wrapText="1"/>
    </xf>
    <xf numFmtId="4" fontId="10" fillId="2" borderId="15" xfId="2" applyNumberFormat="1" applyFont="1" applyFill="1" applyBorder="1"/>
    <xf numFmtId="4" fontId="6" fillId="2" borderId="10" xfId="0" applyNumberFormat="1" applyFont="1" applyFill="1" applyBorder="1" applyAlignment="1">
      <alignment horizontal="right" vertical="center"/>
    </xf>
    <xf numFmtId="4" fontId="6" fillId="2" borderId="23" xfId="1" applyNumberFormat="1" applyFont="1" applyFill="1" applyBorder="1" applyAlignment="1" applyProtection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22" xfId="0" applyFont="1" applyBorder="1"/>
    <xf numFmtId="0" fontId="7" fillId="0" borderId="11" xfId="0" applyFont="1" applyBorder="1"/>
    <xf numFmtId="4" fontId="3" fillId="2" borderId="15" xfId="0" applyNumberFormat="1" applyFont="1" applyFill="1" applyBorder="1" applyAlignment="1">
      <alignment horizontal="right" vertical="center" wrapText="1"/>
    </xf>
    <xf numFmtId="4" fontId="0" fillId="2" borderId="0" xfId="0" applyNumberFormat="1" applyFill="1"/>
    <xf numFmtId="0" fontId="6" fillId="0" borderId="2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4" fontId="11" fillId="0" borderId="23" xfId="1" applyNumberFormat="1" applyFont="1" applyBorder="1" applyAlignment="1" applyProtection="1">
      <alignment vertical="center" wrapText="1"/>
    </xf>
    <xf numFmtId="0" fontId="6" fillId="0" borderId="10" xfId="0" applyFont="1" applyBorder="1" applyAlignment="1">
      <alignment horizontal="right" vertical="center" wrapText="1"/>
    </xf>
    <xf numFmtId="0" fontId="7" fillId="0" borderId="22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 wrapText="1"/>
    </xf>
    <xf numFmtId="0" fontId="7" fillId="0" borderId="10" xfId="0" applyFont="1" applyBorder="1"/>
    <xf numFmtId="0" fontId="2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16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 vertical="center"/>
    </xf>
    <xf numFmtId="4" fontId="0" fillId="0" borderId="0" xfId="0" applyNumberFormat="1" applyBorder="1"/>
    <xf numFmtId="0" fontId="0" fillId="0" borderId="6" xfId="0" applyBorder="1" applyAlignment="1"/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7" fillId="0" borderId="22" xfId="0" applyFont="1" applyBorder="1"/>
    <xf numFmtId="0" fontId="7" fillId="0" borderId="11" xfId="0" applyFont="1" applyBorder="1"/>
    <xf numFmtId="0" fontId="0" fillId="0" borderId="0" xfId="0" applyAlignment="1"/>
    <xf numFmtId="0" fontId="0" fillId="0" borderId="6" xfId="0" applyBorder="1" applyAlignment="1"/>
    <xf numFmtId="0" fontId="4" fillId="0" borderId="10" xfId="0" applyFont="1" applyBorder="1" applyAlignment="1">
      <alignment horizontal="center" vertical="center"/>
    </xf>
    <xf numFmtId="0" fontId="8" fillId="0" borderId="22" xfId="0" applyFont="1" applyBorder="1"/>
    <xf numFmtId="0" fontId="8" fillId="0" borderId="11" xfId="0" applyFont="1" applyBorder="1"/>
    <xf numFmtId="4" fontId="6" fillId="2" borderId="10" xfId="0" applyNumberFormat="1" applyFont="1" applyFill="1" applyBorder="1" applyAlignment="1">
      <alignment horizontal="left" vertical="center" wrapText="1"/>
    </xf>
    <xf numFmtId="0" fontId="7" fillId="2" borderId="22" xfId="0" applyFont="1" applyFill="1" applyBorder="1"/>
    <xf numFmtId="0" fontId="7" fillId="2" borderId="11" xfId="0" applyFont="1" applyFill="1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9" xfId="0" applyBorder="1"/>
    <xf numFmtId="0" fontId="0" fillId="0" borderId="20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22" xfId="0" applyBorder="1"/>
    <xf numFmtId="0" fontId="0" fillId="0" borderId="11" xfId="0" applyBorder="1"/>
    <xf numFmtId="0" fontId="5" fillId="0" borderId="22" xfId="0" applyFont="1" applyBorder="1"/>
    <xf numFmtId="0" fontId="5" fillId="0" borderId="11" xfId="0" applyFont="1" applyBorder="1"/>
    <xf numFmtId="0" fontId="2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9" xfId="0" applyBorder="1"/>
    <xf numFmtId="0" fontId="0" fillId="0" borderId="0" xfId="0"/>
    <xf numFmtId="0" fontId="0" fillId="0" borderId="17" xfId="0" applyBorder="1"/>
    <xf numFmtId="0" fontId="0" fillId="0" borderId="6" xfId="0" applyBorder="1"/>
    <xf numFmtId="0" fontId="2" fillId="0" borderId="1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1" xfId="0" applyBorder="1"/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11" xfId="0" applyFont="1" applyBorder="1" applyAlignment="1">
      <alignment horizontal="center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0" xfId="0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/>
    <xf numFmtId="49" fontId="0" fillId="0" borderId="4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 wrapText="1"/>
    </xf>
    <xf numFmtId="49" fontId="0" fillId="0" borderId="7" xfId="0" applyNumberFormat="1" applyBorder="1" applyAlignment="1">
      <alignment horizontal="center"/>
    </xf>
    <xf numFmtId="0" fontId="0" fillId="0" borderId="8" xfId="0" applyBorder="1"/>
  </cellXfs>
  <cellStyles count="13">
    <cellStyle name="dataCell" xfId="3"/>
    <cellStyle name="dataCell 2" xfId="4"/>
    <cellStyle name="dataCell 3" xfId="1"/>
    <cellStyle name="dataCell 4" xfId="5"/>
    <cellStyle name="dataCell 5" xfId="6"/>
    <cellStyle name="dataCell 6" xfId="7"/>
    <cellStyle name="dataCell 7" xfId="8"/>
    <cellStyle name="dataCell 8" xfId="9"/>
    <cellStyle name="Обычный" xfId="0" builtinId="0"/>
    <cellStyle name="Обычный 2" xfId="10"/>
    <cellStyle name="Обычный 3" xfId="11"/>
    <cellStyle name="Обычный 4" xfId="2"/>
    <cellStyle name="Обычный 5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76"/>
  <sheetViews>
    <sheetView tabSelected="1" view="pageBreakPreview" zoomScale="80" zoomScaleNormal="80" zoomScaleSheetLayoutView="80" workbookViewId="0">
      <selection activeCell="G11" sqref="G11:M11"/>
    </sheetView>
  </sheetViews>
  <sheetFormatPr defaultColWidth="9.140625" defaultRowHeight="15" x14ac:dyDescent="0.25"/>
  <cols>
    <col min="2" max="2" width="3.5703125" customWidth="1"/>
    <col min="3" max="3" width="25.5703125" customWidth="1"/>
    <col min="4" max="4" width="9.42578125" bestFit="1" customWidth="1"/>
    <col min="5" max="5" width="15" customWidth="1"/>
    <col min="6" max="6" width="13.85546875" customWidth="1"/>
    <col min="7" max="7" width="19.85546875" customWidth="1"/>
    <col min="8" max="9" width="14.5703125" customWidth="1"/>
    <col min="10" max="10" width="15.5703125" customWidth="1"/>
    <col min="11" max="11" width="10" bestFit="1" customWidth="1"/>
    <col min="14" max="14" width="18.42578125" customWidth="1"/>
    <col min="15" max="15" width="13.85546875" bestFit="1" customWidth="1"/>
    <col min="16" max="16" width="12.7109375" bestFit="1" customWidth="1"/>
  </cols>
  <sheetData>
    <row r="1" spans="2:13" ht="15" customHeight="1" x14ac:dyDescent="0.25">
      <c r="J1" s="102" t="s">
        <v>0</v>
      </c>
      <c r="K1" s="89"/>
      <c r="L1" s="89"/>
      <c r="M1" s="89"/>
    </row>
    <row r="2" spans="2:13" x14ac:dyDescent="0.25">
      <c r="J2" s="89"/>
      <c r="K2" s="89"/>
      <c r="L2" s="89"/>
      <c r="M2" s="89"/>
    </row>
    <row r="3" spans="2:13" x14ac:dyDescent="0.25">
      <c r="J3" s="89"/>
      <c r="K3" s="89"/>
      <c r="L3" s="89"/>
      <c r="M3" s="89"/>
    </row>
    <row r="5" spans="2:13" ht="15.75" thickBot="1" x14ac:dyDescent="0.3">
      <c r="K5" s="1"/>
      <c r="L5" s="103" t="s">
        <v>1</v>
      </c>
      <c r="M5" s="104"/>
    </row>
    <row r="6" spans="2:13" x14ac:dyDescent="0.25">
      <c r="J6" s="2"/>
      <c r="K6" s="3" t="s">
        <v>2</v>
      </c>
      <c r="L6" s="105" t="s">
        <v>3</v>
      </c>
      <c r="M6" s="106"/>
    </row>
    <row r="7" spans="2:13" ht="31.7" customHeight="1" thickBot="1" x14ac:dyDescent="0.3">
      <c r="B7" s="107" t="s">
        <v>4</v>
      </c>
      <c r="C7" s="107"/>
      <c r="D7" s="107"/>
      <c r="E7" s="107"/>
      <c r="F7" s="107"/>
      <c r="G7" s="107"/>
      <c r="H7" s="107"/>
      <c r="I7" s="4"/>
      <c r="J7" s="5"/>
      <c r="K7" s="3" t="s">
        <v>5</v>
      </c>
      <c r="L7" s="108" t="s">
        <v>6</v>
      </c>
      <c r="M7" s="109"/>
    </row>
    <row r="8" spans="2:13" ht="15" customHeight="1" x14ac:dyDescent="0.25">
      <c r="B8" s="61" t="s">
        <v>7</v>
      </c>
      <c r="C8" s="61"/>
      <c r="D8" s="61"/>
      <c r="E8" s="61"/>
      <c r="F8" s="61"/>
      <c r="G8" s="61"/>
      <c r="H8" s="61"/>
      <c r="I8" s="6"/>
      <c r="J8" s="6"/>
    </row>
    <row r="9" spans="2:13" x14ac:dyDescent="0.25">
      <c r="B9" s="61"/>
      <c r="C9" s="61"/>
      <c r="D9" s="61"/>
      <c r="E9" s="61"/>
      <c r="F9" s="61"/>
      <c r="G9" s="61"/>
      <c r="H9" s="61"/>
      <c r="I9" s="6"/>
    </row>
    <row r="10" spans="2:13" x14ac:dyDescent="0.25">
      <c r="G10" t="s">
        <v>8</v>
      </c>
    </row>
    <row r="11" spans="2:13" x14ac:dyDescent="0.25">
      <c r="G11" s="96" t="s">
        <v>75</v>
      </c>
      <c r="H11" s="89"/>
      <c r="I11" s="89"/>
      <c r="J11" s="89"/>
      <c r="K11" s="89"/>
      <c r="L11" s="89"/>
      <c r="M11" s="89"/>
    </row>
    <row r="12" spans="2:13" x14ac:dyDescent="0.25">
      <c r="G12" s="7" t="s">
        <v>9</v>
      </c>
      <c r="H12" s="8">
        <f>D72</f>
        <v>65.950999999999993</v>
      </c>
      <c r="I12" s="8"/>
    </row>
    <row r="14" spans="2:13" ht="15" customHeight="1" x14ac:dyDescent="0.25">
      <c r="C14" s="9" t="s">
        <v>10</v>
      </c>
      <c r="G14" s="81" t="s">
        <v>11</v>
      </c>
      <c r="H14" s="97"/>
      <c r="I14" s="10"/>
      <c r="J14" s="11"/>
    </row>
    <row r="15" spans="2:13" x14ac:dyDescent="0.25">
      <c r="C15" s="12"/>
      <c r="D15" s="13"/>
      <c r="G15" s="98"/>
      <c r="H15" s="99"/>
      <c r="I15" s="14"/>
      <c r="J15" s="15">
        <v>45901</v>
      </c>
    </row>
    <row r="17" spans="1:16" ht="15" customHeight="1" x14ac:dyDescent="0.25">
      <c r="B17" s="100" t="s">
        <v>12</v>
      </c>
      <c r="C17" s="89"/>
      <c r="D17" s="89"/>
      <c r="E17" s="89"/>
      <c r="F17" s="89"/>
    </row>
    <row r="18" spans="1:16" x14ac:dyDescent="0.25">
      <c r="C18" s="16"/>
      <c r="D18" s="16"/>
      <c r="E18" s="16"/>
      <c r="F18" s="16"/>
    </row>
    <row r="19" spans="1:16" ht="15" customHeight="1" x14ac:dyDescent="0.25">
      <c r="A19" s="75" t="s">
        <v>13</v>
      </c>
      <c r="B19" s="76"/>
      <c r="C19" s="101" t="s">
        <v>14</v>
      </c>
      <c r="D19" s="101" t="s">
        <v>15</v>
      </c>
      <c r="E19" s="101" t="s">
        <v>16</v>
      </c>
      <c r="F19" s="101" t="s">
        <v>17</v>
      </c>
      <c r="G19" s="86" t="s">
        <v>18</v>
      </c>
      <c r="H19" s="86"/>
      <c r="I19" s="86"/>
      <c r="J19" s="75" t="s">
        <v>19</v>
      </c>
      <c r="K19" s="75" t="s">
        <v>20</v>
      </c>
      <c r="L19" s="88"/>
      <c r="M19" s="76"/>
    </row>
    <row r="20" spans="1:16" ht="15" customHeight="1" x14ac:dyDescent="0.25">
      <c r="A20" s="87"/>
      <c r="B20" s="90"/>
      <c r="C20" s="93"/>
      <c r="D20" s="93"/>
      <c r="E20" s="93"/>
      <c r="F20" s="93"/>
      <c r="G20" s="92" t="s">
        <v>21</v>
      </c>
      <c r="H20" s="92" t="s">
        <v>22</v>
      </c>
      <c r="I20" s="92" t="s">
        <v>23</v>
      </c>
      <c r="J20" s="87"/>
      <c r="K20" s="87"/>
      <c r="L20" s="89"/>
      <c r="M20" s="90"/>
    </row>
    <row r="21" spans="1:16" x14ac:dyDescent="0.25">
      <c r="A21" s="77"/>
      <c r="B21" s="78"/>
      <c r="C21" s="93"/>
      <c r="D21" s="93"/>
      <c r="E21" s="93"/>
      <c r="F21" s="93"/>
      <c r="G21" s="93"/>
      <c r="H21" s="93"/>
      <c r="I21" s="92"/>
      <c r="J21" s="87"/>
      <c r="K21" s="87"/>
      <c r="L21" s="89"/>
      <c r="M21" s="90"/>
    </row>
    <row r="22" spans="1:16" x14ac:dyDescent="0.25">
      <c r="A22" s="75" t="s">
        <v>24</v>
      </c>
      <c r="B22" s="76"/>
      <c r="C22" s="93"/>
      <c r="D22" s="93"/>
      <c r="E22" s="93"/>
      <c r="F22" s="93"/>
      <c r="G22" s="93"/>
      <c r="H22" s="93"/>
      <c r="I22" s="92"/>
      <c r="J22" s="87"/>
      <c r="K22" s="87"/>
      <c r="L22" s="89"/>
      <c r="M22" s="90"/>
    </row>
    <row r="23" spans="1:16" x14ac:dyDescent="0.25">
      <c r="A23" s="77"/>
      <c r="B23" s="78"/>
      <c r="C23" s="94"/>
      <c r="D23" s="94"/>
      <c r="E23" s="94"/>
      <c r="F23" s="94"/>
      <c r="G23" s="94"/>
      <c r="H23" s="94"/>
      <c r="I23" s="95"/>
      <c r="J23" s="77"/>
      <c r="K23" s="77"/>
      <c r="L23" s="91"/>
      <c r="M23" s="78"/>
    </row>
    <row r="24" spans="1:16" x14ac:dyDescent="0.25">
      <c r="A24" s="79">
        <v>1</v>
      </c>
      <c r="B24" s="80"/>
      <c r="C24" s="17">
        <v>2</v>
      </c>
      <c r="D24" s="18">
        <v>3</v>
      </c>
      <c r="E24" s="17">
        <v>4</v>
      </c>
      <c r="F24" s="17">
        <v>5</v>
      </c>
      <c r="G24" s="19">
        <v>6</v>
      </c>
      <c r="H24" s="19">
        <v>7</v>
      </c>
      <c r="I24" s="17">
        <v>8</v>
      </c>
      <c r="J24" s="17">
        <v>9</v>
      </c>
      <c r="K24" s="81">
        <v>10</v>
      </c>
      <c r="L24" s="82"/>
      <c r="M24" s="83"/>
    </row>
    <row r="25" spans="1:16" x14ac:dyDescent="0.25">
      <c r="A25" s="69" t="s">
        <v>25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5"/>
    </row>
    <row r="26" spans="1:16" x14ac:dyDescent="0.25">
      <c r="A26" s="62"/>
      <c r="B26" s="63"/>
      <c r="C26" s="20" t="s">
        <v>26</v>
      </c>
      <c r="D26" s="21">
        <v>1</v>
      </c>
      <c r="E26" s="22">
        <v>54000</v>
      </c>
      <c r="F26" s="22">
        <v>54000</v>
      </c>
      <c r="G26" s="23">
        <v>13000</v>
      </c>
      <c r="H26" s="23"/>
      <c r="I26" s="23"/>
      <c r="J26" s="22">
        <f t="shared" ref="J26:J29" si="0">F26+G26+H26+I26</f>
        <v>67000</v>
      </c>
      <c r="K26" s="64"/>
      <c r="L26" s="65"/>
      <c r="M26" s="66"/>
    </row>
    <row r="27" spans="1:16" ht="18" hidden="1" customHeight="1" x14ac:dyDescent="0.25">
      <c r="A27" s="62"/>
      <c r="B27" s="63"/>
      <c r="C27" s="20" t="s">
        <v>27</v>
      </c>
      <c r="D27" s="21"/>
      <c r="E27" s="24">
        <f>F27</f>
        <v>0</v>
      </c>
      <c r="F27" s="24"/>
      <c r="G27" s="23"/>
      <c r="H27" s="23"/>
      <c r="I27" s="23"/>
      <c r="J27" s="22"/>
      <c r="K27" s="64"/>
      <c r="L27" s="65"/>
      <c r="M27" s="66"/>
    </row>
    <row r="28" spans="1:16" ht="35.25" x14ac:dyDescent="0.25">
      <c r="A28" s="62"/>
      <c r="B28" s="63"/>
      <c r="C28" s="20" t="s">
        <v>28</v>
      </c>
      <c r="D28" s="21">
        <v>1</v>
      </c>
      <c r="E28" s="25">
        <v>43200</v>
      </c>
      <c r="F28" s="25">
        <v>43200</v>
      </c>
      <c r="G28" s="23">
        <v>9100</v>
      </c>
      <c r="H28" s="23"/>
      <c r="I28" s="23"/>
      <c r="J28" s="22">
        <f t="shared" si="0"/>
        <v>52300</v>
      </c>
      <c r="K28" s="64"/>
      <c r="L28" s="65"/>
      <c r="M28" s="66"/>
    </row>
    <row r="29" spans="1:16" ht="24" hidden="1" x14ac:dyDescent="0.25">
      <c r="A29" s="62"/>
      <c r="B29" s="63"/>
      <c r="C29" s="20" t="s">
        <v>29</v>
      </c>
      <c r="D29" s="21"/>
      <c r="E29" s="24"/>
      <c r="F29" s="24"/>
      <c r="G29" s="23"/>
      <c r="H29" s="23"/>
      <c r="I29" s="23"/>
      <c r="J29" s="22">
        <f t="shared" si="0"/>
        <v>0</v>
      </c>
      <c r="K29" s="64"/>
      <c r="L29" s="65"/>
      <c r="M29" s="66"/>
    </row>
    <row r="30" spans="1:16" x14ac:dyDescent="0.25">
      <c r="A30" s="62"/>
      <c r="B30" s="63"/>
      <c r="C30" s="26" t="s">
        <v>30</v>
      </c>
      <c r="D30" s="27">
        <f t="shared" ref="D30:I30" si="1">SUM(D26:D29)</f>
        <v>2</v>
      </c>
      <c r="E30" s="28"/>
      <c r="F30" s="28">
        <f t="shared" si="1"/>
        <v>97200</v>
      </c>
      <c r="G30" s="28">
        <f>G26+G28</f>
        <v>22100</v>
      </c>
      <c r="H30" s="28">
        <f t="shared" si="1"/>
        <v>0</v>
      </c>
      <c r="I30" s="28">
        <f t="shared" si="1"/>
        <v>0</v>
      </c>
      <c r="J30" s="28">
        <f>J26+J28</f>
        <v>119300</v>
      </c>
      <c r="K30" s="64"/>
      <c r="L30" s="65"/>
      <c r="M30" s="66"/>
      <c r="P30" s="29"/>
    </row>
    <row r="31" spans="1:16" x14ac:dyDescent="0.25">
      <c r="A31" s="69" t="s">
        <v>31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1"/>
    </row>
    <row r="32" spans="1:16" x14ac:dyDescent="0.25">
      <c r="A32" s="62"/>
      <c r="B32" s="63"/>
      <c r="C32" s="26" t="s">
        <v>32</v>
      </c>
      <c r="D32" s="21">
        <v>18.600000000000001</v>
      </c>
      <c r="E32" s="30">
        <v>25140</v>
      </c>
      <c r="F32" s="31">
        <v>469065.54000000004</v>
      </c>
      <c r="G32" s="23">
        <v>368758.41999999981</v>
      </c>
      <c r="H32" s="32">
        <v>4446</v>
      </c>
      <c r="I32" s="23"/>
      <c r="J32" s="31">
        <f t="shared" ref="J32:J40" si="2">F32+G32+H32+I32</f>
        <v>842269.95999999985</v>
      </c>
      <c r="K32" s="64"/>
      <c r="L32" s="65"/>
      <c r="M32" s="66"/>
    </row>
    <row r="33" spans="1:15" x14ac:dyDescent="0.25">
      <c r="A33" s="62"/>
      <c r="B33" s="63"/>
      <c r="C33" s="26" t="s">
        <v>33</v>
      </c>
      <c r="D33" s="21">
        <v>1</v>
      </c>
      <c r="E33" s="30">
        <v>25250</v>
      </c>
      <c r="F33" s="33">
        <v>25316.67</v>
      </c>
      <c r="G33" s="23">
        <v>22410.770000000004</v>
      </c>
      <c r="H33" s="23"/>
      <c r="I33" s="23"/>
      <c r="J33" s="31">
        <f t="shared" si="2"/>
        <v>47727.44</v>
      </c>
      <c r="K33" s="64"/>
      <c r="L33" s="65"/>
      <c r="M33" s="66"/>
    </row>
    <row r="34" spans="1:15" ht="15" customHeight="1" x14ac:dyDescent="0.25">
      <c r="A34" s="62"/>
      <c r="B34" s="63"/>
      <c r="C34" s="26" t="s">
        <v>34</v>
      </c>
      <c r="D34" s="21">
        <v>0.5</v>
      </c>
      <c r="E34" s="30">
        <v>25250</v>
      </c>
      <c r="F34" s="34">
        <v>12675</v>
      </c>
      <c r="G34" s="23">
        <v>11433.240000000002</v>
      </c>
      <c r="H34" s="35">
        <v>1064</v>
      </c>
      <c r="I34" s="23"/>
      <c r="J34" s="31">
        <f t="shared" si="2"/>
        <v>25172.240000000002</v>
      </c>
      <c r="K34" s="64"/>
      <c r="L34" s="65"/>
      <c r="M34" s="66"/>
    </row>
    <row r="35" spans="1:15" x14ac:dyDescent="0.25">
      <c r="A35" s="62"/>
      <c r="B35" s="63"/>
      <c r="C35" s="26" t="s">
        <v>35</v>
      </c>
      <c r="D35" s="21">
        <v>2.5</v>
      </c>
      <c r="E35" s="30">
        <v>25250</v>
      </c>
      <c r="F35" s="36">
        <v>63375</v>
      </c>
      <c r="G35" s="23">
        <v>39005.429999999993</v>
      </c>
      <c r="H35" s="35">
        <v>1064</v>
      </c>
      <c r="I35" s="23"/>
      <c r="J35" s="31">
        <f t="shared" si="2"/>
        <v>103444.43</v>
      </c>
      <c r="K35" s="64"/>
      <c r="L35" s="65"/>
      <c r="M35" s="66"/>
    </row>
    <row r="36" spans="1:15" ht="22.7" hidden="1" customHeight="1" x14ac:dyDescent="0.25">
      <c r="A36" s="62"/>
      <c r="B36" s="63"/>
      <c r="C36" s="26" t="s">
        <v>36</v>
      </c>
      <c r="D36" s="21"/>
      <c r="E36" s="30"/>
      <c r="F36" s="37"/>
      <c r="G36" s="23"/>
      <c r="H36" s="23"/>
      <c r="I36" s="23"/>
      <c r="J36" s="31">
        <f t="shared" si="2"/>
        <v>0</v>
      </c>
      <c r="K36" s="64"/>
      <c r="L36" s="65"/>
      <c r="M36" s="66"/>
    </row>
    <row r="37" spans="1:15" ht="38.25" customHeight="1" x14ac:dyDescent="0.25">
      <c r="A37" s="62"/>
      <c r="B37" s="63"/>
      <c r="C37" s="26" t="s">
        <v>37</v>
      </c>
      <c r="D37" s="21">
        <v>0.999</v>
      </c>
      <c r="E37" s="30">
        <v>25140</v>
      </c>
      <c r="F37" s="38">
        <v>25240</v>
      </c>
      <c r="G37" s="23">
        <v>12364.250000000004</v>
      </c>
      <c r="H37" s="23">
        <v>1766.8</v>
      </c>
      <c r="I37" s="23"/>
      <c r="J37" s="31">
        <f t="shared" si="2"/>
        <v>39371.050000000003</v>
      </c>
      <c r="K37" s="64"/>
      <c r="L37" s="65"/>
      <c r="M37" s="66"/>
    </row>
    <row r="38" spans="1:15" ht="22.5" customHeight="1" x14ac:dyDescent="0.25">
      <c r="A38" s="62"/>
      <c r="B38" s="63"/>
      <c r="C38" s="26" t="s">
        <v>38</v>
      </c>
      <c r="D38" s="21">
        <v>2.75</v>
      </c>
      <c r="E38" s="30">
        <v>24900</v>
      </c>
      <c r="F38" s="37">
        <v>68675</v>
      </c>
      <c r="G38" s="23">
        <v>45342.37999999999</v>
      </c>
      <c r="H38" s="35">
        <v>525</v>
      </c>
      <c r="I38" s="23"/>
      <c r="J38" s="31">
        <f t="shared" si="2"/>
        <v>114542.37999999999</v>
      </c>
      <c r="K38" s="64"/>
      <c r="L38" s="65"/>
      <c r="M38" s="66"/>
    </row>
    <row r="39" spans="1:15" x14ac:dyDescent="0.25">
      <c r="A39" s="39"/>
      <c r="B39" s="40"/>
      <c r="C39" s="26" t="s">
        <v>39</v>
      </c>
      <c r="D39" s="21">
        <v>1</v>
      </c>
      <c r="E39" s="30">
        <v>25250</v>
      </c>
      <c r="F39" s="38">
        <v>25321.789999999997</v>
      </c>
      <c r="G39" s="23">
        <v>15429.560000000003</v>
      </c>
      <c r="H39" s="35">
        <v>2127.9</v>
      </c>
      <c r="I39" s="23"/>
      <c r="J39" s="31">
        <f t="shared" si="2"/>
        <v>42879.25</v>
      </c>
      <c r="K39" s="26"/>
      <c r="L39" s="41"/>
      <c r="M39" s="42"/>
    </row>
    <row r="40" spans="1:15" ht="22.5" x14ac:dyDescent="0.25">
      <c r="A40" s="39"/>
      <c r="B40" s="40"/>
      <c r="C40" s="26" t="s">
        <v>40</v>
      </c>
      <c r="D40" s="21">
        <v>1.25</v>
      </c>
      <c r="E40" s="30">
        <v>24900</v>
      </c>
      <c r="F40" s="38">
        <v>31225</v>
      </c>
      <c r="G40" s="23">
        <v>16014.32</v>
      </c>
      <c r="H40" s="35">
        <v>238</v>
      </c>
      <c r="I40" s="23"/>
      <c r="J40" s="31">
        <f t="shared" si="2"/>
        <v>47477.32</v>
      </c>
      <c r="K40" s="26"/>
      <c r="L40" s="41"/>
      <c r="M40" s="42"/>
    </row>
    <row r="41" spans="1:15" x14ac:dyDescent="0.25">
      <c r="A41" s="62"/>
      <c r="B41" s="63"/>
      <c r="C41" s="26" t="s">
        <v>30</v>
      </c>
      <c r="D41" s="27">
        <f t="shared" ref="D41:I41" si="3">D32+D33+D34+D35+D37+D38+D40+D39</f>
        <v>28.599</v>
      </c>
      <c r="E41" s="28"/>
      <c r="F41" s="43">
        <f t="shared" si="3"/>
        <v>720894</v>
      </c>
      <c r="G41" s="28">
        <f t="shared" si="3"/>
        <v>530758.36999999988</v>
      </c>
      <c r="H41" s="28">
        <f t="shared" si="3"/>
        <v>11231.699999999999</v>
      </c>
      <c r="I41" s="28">
        <f t="shared" si="3"/>
        <v>0</v>
      </c>
      <c r="J41" s="28">
        <f>J32+J33+J34+J35+J37+J38+J40+J39</f>
        <v>1262884.0699999998</v>
      </c>
      <c r="K41" s="72"/>
      <c r="L41" s="73"/>
      <c r="M41" s="74"/>
      <c r="O41" s="44"/>
    </row>
    <row r="42" spans="1:15" x14ac:dyDescent="0.25">
      <c r="A42" s="69" t="s">
        <v>41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1"/>
    </row>
    <row r="43" spans="1:15" ht="15" hidden="1" customHeight="1" x14ac:dyDescent="0.25">
      <c r="A43" s="62"/>
      <c r="B43" s="63"/>
      <c r="C43" s="26" t="s">
        <v>42</v>
      </c>
      <c r="D43" s="21"/>
      <c r="E43" s="24">
        <v>23840</v>
      </c>
      <c r="F43" s="24"/>
      <c r="G43" s="23"/>
      <c r="H43" s="23"/>
      <c r="I43" s="24"/>
      <c r="J43" s="24">
        <f>F43+G43+H43+I43</f>
        <v>0</v>
      </c>
      <c r="K43" s="64"/>
      <c r="L43" s="65"/>
      <c r="M43" s="66"/>
    </row>
    <row r="44" spans="1:15" ht="15" hidden="1" customHeight="1" x14ac:dyDescent="0.25">
      <c r="A44" s="39"/>
      <c r="B44" s="40"/>
      <c r="C44" s="20" t="s">
        <v>43</v>
      </c>
      <c r="D44" s="21"/>
      <c r="E44" s="24"/>
      <c r="F44" s="24"/>
      <c r="G44" s="23"/>
      <c r="H44" s="23"/>
      <c r="I44" s="24"/>
      <c r="J44" s="24">
        <f t="shared" ref="J44:J55" si="4">F44+G44+H44+I44</f>
        <v>0</v>
      </c>
      <c r="K44" s="26"/>
      <c r="L44" s="45"/>
      <c r="M44" s="46"/>
    </row>
    <row r="45" spans="1:15" ht="16.5" hidden="1" customHeight="1" x14ac:dyDescent="0.25">
      <c r="A45" s="39"/>
      <c r="B45" s="40"/>
      <c r="C45" s="26" t="s">
        <v>44</v>
      </c>
      <c r="D45" s="21"/>
      <c r="E45" s="24"/>
      <c r="F45" s="24"/>
      <c r="G45" s="23"/>
      <c r="H45" s="23"/>
      <c r="I45" s="24"/>
      <c r="J45" s="24">
        <f t="shared" si="4"/>
        <v>0</v>
      </c>
      <c r="K45" s="26"/>
      <c r="L45" s="45"/>
      <c r="M45" s="46"/>
    </row>
    <row r="46" spans="1:15" ht="21.2" hidden="1" customHeight="1" x14ac:dyDescent="0.25">
      <c r="A46" s="39"/>
      <c r="B46" s="40"/>
      <c r="C46" s="26" t="s">
        <v>45</v>
      </c>
      <c r="D46" s="21"/>
      <c r="E46" s="22">
        <v>23320</v>
      </c>
      <c r="F46" s="22"/>
      <c r="G46" s="23"/>
      <c r="H46" s="23"/>
      <c r="I46" s="23"/>
      <c r="J46" s="24">
        <f t="shared" si="4"/>
        <v>0</v>
      </c>
      <c r="K46" s="26"/>
      <c r="L46" s="45"/>
      <c r="M46" s="46"/>
    </row>
    <row r="47" spans="1:15" ht="18.75" hidden="1" customHeight="1" x14ac:dyDescent="0.25">
      <c r="A47" s="39"/>
      <c r="B47" s="40"/>
      <c r="C47" s="20" t="s">
        <v>46</v>
      </c>
      <c r="D47" s="21"/>
      <c r="E47" s="24"/>
      <c r="F47" s="24"/>
      <c r="G47" s="23"/>
      <c r="H47" s="23"/>
      <c r="I47" s="23"/>
      <c r="J47" s="24">
        <f t="shared" si="4"/>
        <v>0</v>
      </c>
      <c r="K47" s="26"/>
      <c r="L47" s="45"/>
      <c r="M47" s="46"/>
    </row>
    <row r="48" spans="1:15" x14ac:dyDescent="0.25">
      <c r="A48" s="39"/>
      <c r="B48" s="40"/>
      <c r="C48" s="26" t="s">
        <v>47</v>
      </c>
      <c r="D48" s="21">
        <v>1.5</v>
      </c>
      <c r="E48" s="24">
        <v>26940</v>
      </c>
      <c r="F48" s="22">
        <v>40410</v>
      </c>
      <c r="G48" s="23">
        <v>23632.739999999998</v>
      </c>
      <c r="H48" s="22">
        <v>1616.4</v>
      </c>
      <c r="I48" s="23"/>
      <c r="J48" s="22">
        <f t="shared" si="4"/>
        <v>65659.14</v>
      </c>
      <c r="K48" s="26"/>
      <c r="L48" s="45"/>
      <c r="M48" s="46"/>
    </row>
    <row r="49" spans="1:16" ht="25.5" customHeight="1" x14ac:dyDescent="0.25">
      <c r="A49" s="39"/>
      <c r="B49" s="40"/>
      <c r="C49" s="26" t="s">
        <v>48</v>
      </c>
      <c r="D49" s="21">
        <v>1.25</v>
      </c>
      <c r="E49" s="24">
        <v>25240</v>
      </c>
      <c r="F49" s="24">
        <v>31550</v>
      </c>
      <c r="G49" s="23">
        <v>9548</v>
      </c>
      <c r="H49" s="22">
        <v>1262</v>
      </c>
      <c r="I49" s="23"/>
      <c r="J49" s="22">
        <f t="shared" si="4"/>
        <v>42360</v>
      </c>
      <c r="K49" s="26"/>
      <c r="L49" s="45"/>
      <c r="M49" s="46"/>
    </row>
    <row r="50" spans="1:16" ht="25.5" hidden="1" customHeight="1" x14ac:dyDescent="0.25">
      <c r="A50" s="39"/>
      <c r="B50" s="40"/>
      <c r="C50" s="26" t="s">
        <v>49</v>
      </c>
      <c r="D50" s="21"/>
      <c r="E50" s="24">
        <v>25240</v>
      </c>
      <c r="F50" s="24"/>
      <c r="G50" s="23"/>
      <c r="H50" s="23"/>
      <c r="I50" s="23"/>
      <c r="J50" s="22">
        <f t="shared" si="4"/>
        <v>0</v>
      </c>
      <c r="K50" s="26"/>
      <c r="L50" s="45"/>
      <c r="M50" s="46"/>
    </row>
    <row r="51" spans="1:16" ht="38.25" hidden="1" customHeight="1" x14ac:dyDescent="0.25">
      <c r="A51" s="39"/>
      <c r="B51" s="40"/>
      <c r="C51" s="26" t="s">
        <v>50</v>
      </c>
      <c r="D51" s="21"/>
      <c r="E51" s="24">
        <v>24620</v>
      </c>
      <c r="F51" s="24"/>
      <c r="G51" s="23"/>
      <c r="H51" s="23"/>
      <c r="I51" s="23"/>
      <c r="J51" s="22">
        <f t="shared" si="4"/>
        <v>0</v>
      </c>
      <c r="K51" s="26"/>
      <c r="L51" s="45"/>
      <c r="M51" s="46"/>
    </row>
    <row r="52" spans="1:16" ht="21.2" hidden="1" customHeight="1" x14ac:dyDescent="0.25">
      <c r="A52" s="39"/>
      <c r="B52" s="40"/>
      <c r="C52" s="26" t="s">
        <v>51</v>
      </c>
      <c r="D52" s="21"/>
      <c r="E52" s="24"/>
      <c r="F52" s="24"/>
      <c r="G52" s="23"/>
      <c r="H52" s="23"/>
      <c r="I52" s="23"/>
      <c r="J52" s="22">
        <f t="shared" si="4"/>
        <v>0</v>
      </c>
      <c r="K52" s="26"/>
      <c r="L52" s="45"/>
      <c r="M52" s="46"/>
    </row>
    <row r="53" spans="1:16" ht="27" customHeight="1" x14ac:dyDescent="0.25">
      <c r="A53" s="39"/>
      <c r="B53" s="40"/>
      <c r="C53" s="26" t="s">
        <v>52</v>
      </c>
      <c r="D53" s="21">
        <v>14.452</v>
      </c>
      <c r="E53" s="24">
        <v>23720</v>
      </c>
      <c r="F53" s="24">
        <v>342754</v>
      </c>
      <c r="G53" s="23">
        <v>58659.300000000076</v>
      </c>
      <c r="H53" s="23">
        <v>15346.84</v>
      </c>
      <c r="I53" s="22"/>
      <c r="J53" s="22">
        <f t="shared" si="4"/>
        <v>416760.14000000007</v>
      </c>
      <c r="K53" s="26"/>
      <c r="L53" s="45"/>
      <c r="M53" s="46"/>
    </row>
    <row r="54" spans="1:16" ht="22.7" hidden="1" customHeight="1" x14ac:dyDescent="0.25">
      <c r="A54" s="39"/>
      <c r="B54" s="40"/>
      <c r="C54" s="26" t="s">
        <v>53</v>
      </c>
      <c r="D54" s="21"/>
      <c r="E54" s="24">
        <v>0</v>
      </c>
      <c r="F54" s="24"/>
      <c r="G54" s="23"/>
      <c r="H54" s="23"/>
      <c r="I54" s="24"/>
      <c r="J54" s="22">
        <f t="shared" si="4"/>
        <v>0</v>
      </c>
      <c r="K54" s="26"/>
      <c r="L54" s="45"/>
      <c r="M54" s="46"/>
    </row>
    <row r="55" spans="1:16" ht="27.75" customHeight="1" x14ac:dyDescent="0.25">
      <c r="A55" s="39"/>
      <c r="B55" s="40"/>
      <c r="C55" s="26" t="s">
        <v>45</v>
      </c>
      <c r="D55" s="21">
        <v>0.5</v>
      </c>
      <c r="E55" s="22">
        <v>23320</v>
      </c>
      <c r="F55" s="22">
        <v>11660</v>
      </c>
      <c r="G55" s="23">
        <v>233.20000000000073</v>
      </c>
      <c r="H55" s="23"/>
      <c r="I55" s="23"/>
      <c r="J55" s="22">
        <f t="shared" si="4"/>
        <v>11893.2</v>
      </c>
      <c r="K55" s="26"/>
      <c r="L55" s="45"/>
      <c r="M55" s="46"/>
    </row>
    <row r="56" spans="1:16" x14ac:dyDescent="0.25">
      <c r="A56" s="39"/>
      <c r="B56" s="40"/>
      <c r="C56" s="26" t="s">
        <v>30</v>
      </c>
      <c r="D56" s="27">
        <f>SUM(D43:D55)</f>
        <v>17.701999999999998</v>
      </c>
      <c r="E56" s="28"/>
      <c r="F56" s="28">
        <f t="shared" ref="F56:H56" si="5">SUM(F43:F55)</f>
        <v>426374</v>
      </c>
      <c r="G56" s="28">
        <f>G46+G48+G49+G53+G55</f>
        <v>92073.240000000063</v>
      </c>
      <c r="H56" s="28">
        <f t="shared" si="5"/>
        <v>18225.240000000002</v>
      </c>
      <c r="I56" s="28">
        <f>SUM(I46:I55)</f>
        <v>0</v>
      </c>
      <c r="J56" s="28">
        <f>J46+J48+J49+J53+J55</f>
        <v>536672.48</v>
      </c>
      <c r="K56" s="26"/>
      <c r="L56" s="45"/>
      <c r="M56" s="46"/>
    </row>
    <row r="57" spans="1:16" x14ac:dyDescent="0.25">
      <c r="A57" s="69" t="s">
        <v>54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1"/>
    </row>
    <row r="58" spans="1:16" x14ac:dyDescent="0.25">
      <c r="A58" s="39"/>
      <c r="B58" s="40"/>
      <c r="C58" s="20" t="s">
        <v>55</v>
      </c>
      <c r="D58" s="21">
        <v>1</v>
      </c>
      <c r="E58" s="22">
        <v>24020</v>
      </c>
      <c r="F58" s="22">
        <v>24020</v>
      </c>
      <c r="G58" s="23">
        <v>13955.619999999999</v>
      </c>
      <c r="H58" s="22">
        <v>960.8</v>
      </c>
      <c r="I58" s="23"/>
      <c r="J58" s="22">
        <f t="shared" ref="J58:J72" si="6">F58+G58+H58+I58</f>
        <v>38936.42</v>
      </c>
      <c r="K58" s="26"/>
      <c r="L58" s="45"/>
      <c r="M58" s="46"/>
    </row>
    <row r="59" spans="1:16" ht="18.75" customHeight="1" x14ac:dyDescent="0.25">
      <c r="A59" s="62"/>
      <c r="B59" s="63"/>
      <c r="C59" s="20" t="s">
        <v>56</v>
      </c>
      <c r="D59" s="21">
        <v>2</v>
      </c>
      <c r="E59" s="30" t="s">
        <v>57</v>
      </c>
      <c r="F59" s="24">
        <v>47590</v>
      </c>
      <c r="G59" s="23">
        <v>22452.54</v>
      </c>
      <c r="H59" s="23">
        <v>1903.6000000000001</v>
      </c>
      <c r="I59" s="23"/>
      <c r="J59" s="22">
        <f t="shared" si="6"/>
        <v>71946.140000000014</v>
      </c>
      <c r="K59" s="26"/>
      <c r="L59" s="45"/>
      <c r="M59" s="46"/>
    </row>
    <row r="60" spans="1:16" x14ac:dyDescent="0.25">
      <c r="A60" s="39"/>
      <c r="B60" s="40"/>
      <c r="C60" s="20" t="s">
        <v>58</v>
      </c>
      <c r="D60" s="21">
        <v>1.5</v>
      </c>
      <c r="E60" s="24">
        <v>23320</v>
      </c>
      <c r="F60" s="22">
        <v>34980</v>
      </c>
      <c r="G60" s="23">
        <v>699.60000000000286</v>
      </c>
      <c r="H60" s="22">
        <v>1399.2</v>
      </c>
      <c r="I60" s="22"/>
      <c r="J60" s="22">
        <f t="shared" si="6"/>
        <v>37078.800000000003</v>
      </c>
      <c r="K60" s="26"/>
      <c r="L60" s="45"/>
      <c r="M60" s="46"/>
    </row>
    <row r="61" spans="1:16" ht="22.7" customHeight="1" x14ac:dyDescent="0.25">
      <c r="A61" s="39"/>
      <c r="B61" s="40"/>
      <c r="C61" s="20" t="s">
        <v>59</v>
      </c>
      <c r="D61" s="21">
        <v>1</v>
      </c>
      <c r="E61" s="24">
        <v>23320</v>
      </c>
      <c r="F61" s="22">
        <v>23320</v>
      </c>
      <c r="G61" s="23">
        <v>466.40000000000146</v>
      </c>
      <c r="H61" s="23"/>
      <c r="I61" s="22"/>
      <c r="J61" s="22">
        <f t="shared" si="6"/>
        <v>23786.400000000001</v>
      </c>
      <c r="K61" s="26"/>
      <c r="L61" s="45"/>
      <c r="M61" s="46"/>
    </row>
    <row r="62" spans="1:16" ht="20.25" customHeight="1" x14ac:dyDescent="0.25">
      <c r="A62" s="39"/>
      <c r="B62" s="40"/>
      <c r="C62" s="20" t="s">
        <v>60</v>
      </c>
      <c r="D62" s="21">
        <v>1.1000000000000001</v>
      </c>
      <c r="E62" s="24">
        <v>23320</v>
      </c>
      <c r="F62" s="24">
        <v>25652</v>
      </c>
      <c r="G62" s="23">
        <v>513.03999999999905</v>
      </c>
      <c r="H62" s="23">
        <v>1026.08</v>
      </c>
      <c r="I62" s="23"/>
      <c r="J62" s="22">
        <f t="shared" si="6"/>
        <v>27191.120000000003</v>
      </c>
      <c r="K62" s="26"/>
      <c r="L62" s="45"/>
      <c r="M62" s="46"/>
    </row>
    <row r="63" spans="1:16" x14ac:dyDescent="0.25">
      <c r="A63" s="39"/>
      <c r="B63" s="40"/>
      <c r="C63" s="20" t="s">
        <v>61</v>
      </c>
      <c r="D63" s="21">
        <v>1</v>
      </c>
      <c r="E63" s="24">
        <v>23320</v>
      </c>
      <c r="F63" s="22">
        <v>23320</v>
      </c>
      <c r="G63" s="23">
        <v>6412.9999999999991</v>
      </c>
      <c r="H63" s="22">
        <v>932.8</v>
      </c>
      <c r="I63" s="23"/>
      <c r="J63" s="22">
        <f t="shared" si="6"/>
        <v>30665.8</v>
      </c>
      <c r="K63" s="26"/>
      <c r="L63" s="45"/>
      <c r="M63" s="46"/>
      <c r="P63" s="47"/>
    </row>
    <row r="64" spans="1:16" ht="64.5" customHeight="1" x14ac:dyDescent="0.25">
      <c r="A64" s="39"/>
      <c r="B64" s="40"/>
      <c r="C64" s="20" t="s">
        <v>62</v>
      </c>
      <c r="D64" s="21">
        <v>1.75</v>
      </c>
      <c r="E64" s="30" t="s">
        <v>63</v>
      </c>
      <c r="F64" s="24">
        <v>40810</v>
      </c>
      <c r="G64" s="23">
        <v>816.19999999999709</v>
      </c>
      <c r="H64" s="23"/>
      <c r="I64" s="23"/>
      <c r="J64" s="22">
        <f t="shared" si="6"/>
        <v>41626.199999999997</v>
      </c>
      <c r="K64" s="26"/>
      <c r="L64" s="45"/>
      <c r="M64" s="46"/>
    </row>
    <row r="65" spans="1:13" ht="15" customHeight="1" x14ac:dyDescent="0.25">
      <c r="A65" s="39"/>
      <c r="B65" s="40"/>
      <c r="C65" s="20" t="s">
        <v>64</v>
      </c>
      <c r="D65" s="21"/>
      <c r="E65" s="24">
        <v>0</v>
      </c>
      <c r="F65" s="24"/>
      <c r="G65" s="23"/>
      <c r="H65" s="23"/>
      <c r="I65" s="23"/>
      <c r="J65" s="22">
        <f t="shared" si="6"/>
        <v>0</v>
      </c>
      <c r="K65" s="26"/>
      <c r="L65" s="45"/>
      <c r="M65" s="46"/>
    </row>
    <row r="66" spans="1:13" x14ac:dyDescent="0.25">
      <c r="A66" s="39"/>
      <c r="B66" s="40"/>
      <c r="C66" s="20" t="s">
        <v>65</v>
      </c>
      <c r="D66" s="21">
        <v>2</v>
      </c>
      <c r="E66" s="24">
        <v>23320</v>
      </c>
      <c r="F66" s="22">
        <v>46640</v>
      </c>
      <c r="G66" s="23">
        <v>466.40000000000009</v>
      </c>
      <c r="H66" s="22">
        <v>1865.6</v>
      </c>
      <c r="I66" s="22"/>
      <c r="J66" s="22">
        <f t="shared" si="6"/>
        <v>48972</v>
      </c>
      <c r="K66" s="26"/>
      <c r="L66" s="45"/>
      <c r="M66" s="46"/>
    </row>
    <row r="67" spans="1:13" ht="24" x14ac:dyDescent="0.25">
      <c r="A67" s="62"/>
      <c r="B67" s="63"/>
      <c r="C67" s="20" t="s">
        <v>66</v>
      </c>
      <c r="D67" s="21">
        <v>2.5</v>
      </c>
      <c r="E67" s="24">
        <v>23320</v>
      </c>
      <c r="F67" s="24">
        <v>58300</v>
      </c>
      <c r="G67" s="23">
        <v>699.60000000000582</v>
      </c>
      <c r="H67" s="23">
        <v>2332</v>
      </c>
      <c r="I67" s="23"/>
      <c r="J67" s="22">
        <f t="shared" si="6"/>
        <v>61331.600000000006</v>
      </c>
      <c r="K67" s="26"/>
      <c r="L67" s="45"/>
      <c r="M67" s="46"/>
    </row>
    <row r="68" spans="1:13" ht="15" hidden="1" customHeight="1" x14ac:dyDescent="0.25">
      <c r="A68" s="39"/>
      <c r="B68" s="40"/>
      <c r="C68" s="20" t="s">
        <v>67</v>
      </c>
      <c r="D68" s="21"/>
      <c r="E68" s="24">
        <v>0</v>
      </c>
      <c r="F68" s="24"/>
      <c r="G68" s="23"/>
      <c r="H68" s="23"/>
      <c r="I68" s="23"/>
      <c r="J68" s="22">
        <f t="shared" si="6"/>
        <v>0</v>
      </c>
      <c r="K68" s="26"/>
      <c r="L68" s="45"/>
      <c r="M68" s="46"/>
    </row>
    <row r="69" spans="1:13" x14ac:dyDescent="0.25">
      <c r="A69" s="62"/>
      <c r="B69" s="63"/>
      <c r="C69" s="20" t="s">
        <v>68</v>
      </c>
      <c r="D69" s="21">
        <v>2.8</v>
      </c>
      <c r="E69" s="24">
        <v>23320</v>
      </c>
      <c r="F69" s="24">
        <v>65295.999999999993</v>
      </c>
      <c r="G69" s="23">
        <v>1305.9200000000019</v>
      </c>
      <c r="H69">
        <v>13059.2</v>
      </c>
      <c r="I69" s="23"/>
      <c r="J69" s="22">
        <f t="shared" si="6"/>
        <v>79661.119999999995</v>
      </c>
      <c r="K69" s="26"/>
      <c r="L69" s="45"/>
      <c r="M69" s="46"/>
    </row>
    <row r="70" spans="1:13" ht="24" x14ac:dyDescent="0.25">
      <c r="A70" s="62"/>
      <c r="B70" s="63"/>
      <c r="C70" s="20" t="s">
        <v>69</v>
      </c>
      <c r="D70" s="21">
        <v>1</v>
      </c>
      <c r="E70" s="24">
        <v>23660</v>
      </c>
      <c r="F70" s="24">
        <v>23660</v>
      </c>
      <c r="G70" s="23"/>
      <c r="H70" s="22"/>
      <c r="I70" s="23"/>
      <c r="J70" s="22">
        <f t="shared" si="6"/>
        <v>23660</v>
      </c>
      <c r="K70" s="26"/>
      <c r="L70" s="45"/>
      <c r="M70" s="46"/>
    </row>
    <row r="71" spans="1:13" x14ac:dyDescent="0.25">
      <c r="A71" s="62"/>
      <c r="B71" s="63"/>
      <c r="C71" s="26" t="s">
        <v>30</v>
      </c>
      <c r="D71" s="27">
        <f>SUM(D58:D70)</f>
        <v>17.649999999999999</v>
      </c>
      <c r="E71" s="28"/>
      <c r="F71" s="28">
        <f>SUM(F58:F70)</f>
        <v>413588</v>
      </c>
      <c r="G71" s="28">
        <f>G58+G59+G60+G61+G62+G63+G64+G66+G67+G69+G70</f>
        <v>47788.320000000022</v>
      </c>
      <c r="H71" s="28">
        <f t="shared" ref="H71" si="7">SUM(H58:H70)</f>
        <v>23479.279999999999</v>
      </c>
      <c r="I71" s="28">
        <f>SUM(I58:I70)</f>
        <v>0</v>
      </c>
      <c r="J71" s="48">
        <f t="shared" si="6"/>
        <v>484855.6</v>
      </c>
      <c r="K71" s="64"/>
      <c r="L71" s="65"/>
      <c r="M71" s="66"/>
    </row>
    <row r="72" spans="1:13" x14ac:dyDescent="0.25">
      <c r="A72" s="49"/>
      <c r="B72" s="50"/>
      <c r="C72" s="51" t="s">
        <v>30</v>
      </c>
      <c r="D72" s="27">
        <f>D30+D41+D56+D71</f>
        <v>65.950999999999993</v>
      </c>
      <c r="E72" s="28">
        <f>E30+E41+E56+E71</f>
        <v>0</v>
      </c>
      <c r="F72" s="28">
        <f>F30+F41+F56+F71</f>
        <v>1658056</v>
      </c>
      <c r="G72" s="28">
        <f>G30+G41+G56+G71</f>
        <v>692719.93</v>
      </c>
      <c r="H72" s="28">
        <f>H30+H41+H56+H71</f>
        <v>52936.22</v>
      </c>
      <c r="I72" s="28">
        <f>I71+I56+I41+I30</f>
        <v>0</v>
      </c>
      <c r="J72" s="48">
        <f t="shared" si="6"/>
        <v>2403712.1500000004</v>
      </c>
      <c r="K72" s="52"/>
      <c r="L72" s="41"/>
      <c r="M72" s="42"/>
    </row>
    <row r="73" spans="1:13" x14ac:dyDescent="0.25">
      <c r="A73" s="53"/>
      <c r="B73" s="54"/>
      <c r="C73" s="53"/>
      <c r="D73" s="55"/>
      <c r="E73" s="56"/>
      <c r="F73" s="56"/>
      <c r="G73" s="56"/>
      <c r="H73" s="56"/>
      <c r="I73" s="56"/>
      <c r="J73" s="56"/>
      <c r="K73" s="57"/>
      <c r="L73" s="1"/>
      <c r="M73" s="1"/>
    </row>
    <row r="75" spans="1:13" x14ac:dyDescent="0.25">
      <c r="B75" s="67" t="s">
        <v>70</v>
      </c>
      <c r="C75" s="67"/>
      <c r="D75" s="67"/>
      <c r="E75" s="67"/>
      <c r="F75" s="67"/>
      <c r="G75" s="68"/>
      <c r="H75" s="68"/>
      <c r="I75" s="58"/>
      <c r="J75" s="68" t="s">
        <v>71</v>
      </c>
      <c r="K75" s="68"/>
      <c r="L75" s="68"/>
      <c r="M75" t="s">
        <v>72</v>
      </c>
    </row>
    <row r="76" spans="1:13" x14ac:dyDescent="0.25">
      <c r="D76" s="60"/>
      <c r="E76" s="60"/>
      <c r="F76" s="60"/>
      <c r="G76" s="61" t="s">
        <v>73</v>
      </c>
      <c r="H76" s="61"/>
      <c r="I76" s="59"/>
      <c r="J76" s="61" t="s">
        <v>74</v>
      </c>
      <c r="K76" s="61"/>
      <c r="L76" s="61"/>
    </row>
  </sheetData>
  <mergeCells count="69">
    <mergeCell ref="B8:H8"/>
    <mergeCell ref="J1:M3"/>
    <mergeCell ref="L5:M5"/>
    <mergeCell ref="L6:M6"/>
    <mergeCell ref="B7:H7"/>
    <mergeCell ref="L7:M7"/>
    <mergeCell ref="A19:B21"/>
    <mergeCell ref="C19:C23"/>
    <mergeCell ref="D19:D23"/>
    <mergeCell ref="E19:E23"/>
    <mergeCell ref="F19:F23"/>
    <mergeCell ref="B9:H9"/>
    <mergeCell ref="G11:M11"/>
    <mergeCell ref="G14:H14"/>
    <mergeCell ref="G15:H15"/>
    <mergeCell ref="B17:F17"/>
    <mergeCell ref="G19:I19"/>
    <mergeCell ref="J19:J23"/>
    <mergeCell ref="K19:M23"/>
    <mergeCell ref="G20:G23"/>
    <mergeCell ref="H20:H23"/>
    <mergeCell ref="I20:I23"/>
    <mergeCell ref="A22:B23"/>
    <mergeCell ref="A24:B24"/>
    <mergeCell ref="K24:M24"/>
    <mergeCell ref="A25:M25"/>
    <mergeCell ref="A26:B26"/>
    <mergeCell ref="K26:M26"/>
    <mergeCell ref="A33:B33"/>
    <mergeCell ref="K33:M33"/>
    <mergeCell ref="A27:B27"/>
    <mergeCell ref="K27:M27"/>
    <mergeCell ref="A28:B28"/>
    <mergeCell ref="K28:M28"/>
    <mergeCell ref="A29:B29"/>
    <mergeCell ref="K29:M29"/>
    <mergeCell ref="A30:B30"/>
    <mergeCell ref="K30:M30"/>
    <mergeCell ref="A31:M31"/>
    <mergeCell ref="A32:B32"/>
    <mergeCell ref="K32:M32"/>
    <mergeCell ref="A34:B34"/>
    <mergeCell ref="K34:M34"/>
    <mergeCell ref="A35:B35"/>
    <mergeCell ref="K35:M35"/>
    <mergeCell ref="A36:B36"/>
    <mergeCell ref="K36:M36"/>
    <mergeCell ref="A67:B67"/>
    <mergeCell ref="A37:B37"/>
    <mergeCell ref="K37:M37"/>
    <mergeCell ref="A38:B38"/>
    <mergeCell ref="K38:M38"/>
    <mergeCell ref="A41:B41"/>
    <mergeCell ref="K41:M41"/>
    <mergeCell ref="A42:M42"/>
    <mergeCell ref="A43:B43"/>
    <mergeCell ref="K43:M43"/>
    <mergeCell ref="A57:M57"/>
    <mergeCell ref="A59:B59"/>
    <mergeCell ref="D76:F76"/>
    <mergeCell ref="G76:H76"/>
    <mergeCell ref="J76:L76"/>
    <mergeCell ref="A69:B69"/>
    <mergeCell ref="A70:B70"/>
    <mergeCell ref="A71:B71"/>
    <mergeCell ref="K71:M71"/>
    <mergeCell ref="B75:F75"/>
    <mergeCell ref="G75:H75"/>
    <mergeCell ref="J75:L75"/>
  </mergeCells>
  <pageMargins left="0.25" right="0.25" top="0.75" bottom="0.75" header="0.3" footer="0.3"/>
  <pageSetup paperSize="9" scale="5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19</vt:lpstr>
      <vt:lpstr>'19'!Область_печати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cp:lastPrinted>2025-11-05T07:32:04Z</cp:lastPrinted>
  <dcterms:created xsi:type="dcterms:W3CDTF">2025-11-05T07:18:40Z</dcterms:created>
  <dcterms:modified xsi:type="dcterms:W3CDTF">2025-11-05T07:34:38Z</dcterms:modified>
</cp:coreProperties>
</file>